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olftech.ad.ncsu.edu\oit\Shares\TREAS\Strategic Debt Management\Website files\"/>
    </mc:Choice>
  </mc:AlternateContent>
  <bookViews>
    <workbookView xWindow="0" yWindow="0" windowWidth="28800" windowHeight="12300"/>
  </bookViews>
  <sheets>
    <sheet name="General Rev 2017" sheetId="1" r:id="rId1"/>
  </sheets>
  <definedNames>
    <definedName name="_xlnm.Print_Area" localSheetId="0">'General Rev 2017'!$A$1:$H$38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D41" i="1"/>
  <c r="D40" i="1"/>
  <c r="D42" i="1" s="1"/>
  <c r="D43" i="1" s="1"/>
  <c r="D37" i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C11" i="1"/>
  <c r="C13" i="1" s="1"/>
  <c r="C15" i="1" s="1"/>
  <c r="C17" i="1" s="1"/>
  <c r="C19" i="1" s="1"/>
  <c r="C21" i="1" s="1"/>
  <c r="C23" i="1" s="1"/>
  <c r="C25" i="1" s="1"/>
  <c r="C27" i="1" s="1"/>
  <c r="C29" i="1" s="1"/>
  <c r="C31" i="1" s="1"/>
  <c r="C33" i="1" s="1"/>
  <c r="C35" i="1" s="1"/>
  <c r="G9" i="1"/>
  <c r="C9" i="1"/>
  <c r="G7" i="1"/>
  <c r="G37" i="1" s="1"/>
  <c r="E7" i="1"/>
  <c r="B6" i="1"/>
  <c r="F6" i="1" s="1"/>
  <c r="B7" i="1" s="1"/>
  <c r="F7" i="1" s="1"/>
  <c r="B8" i="1" l="1"/>
  <c r="E8" i="1" s="1"/>
  <c r="F8" i="1"/>
  <c r="B9" i="1" s="1"/>
  <c r="F9" i="1" l="1"/>
  <c r="E9" i="1"/>
  <c r="H7" i="1"/>
  <c r="B10" i="1" l="1"/>
  <c r="E10" i="1" s="1"/>
  <c r="H9" i="1" s="1"/>
  <c r="F10" i="1"/>
  <c r="B11" i="1" s="1"/>
  <c r="E11" i="1" l="1"/>
  <c r="F11" i="1"/>
  <c r="F12" i="1" l="1"/>
  <c r="B13" i="1" s="1"/>
  <c r="B12" i="1"/>
  <c r="E12" i="1" s="1"/>
  <c r="H11" i="1" s="1"/>
  <c r="F13" i="1" l="1"/>
  <c r="E13" i="1"/>
  <c r="B14" i="1" l="1"/>
  <c r="E14" i="1" s="1"/>
  <c r="H13" i="1" s="1"/>
  <c r="F14" i="1"/>
  <c r="B15" i="1" s="1"/>
  <c r="E15" i="1" l="1"/>
  <c r="F15" i="1"/>
  <c r="B16" i="1" l="1"/>
  <c r="E16" i="1" s="1"/>
  <c r="H15" i="1" s="1"/>
  <c r="F16" i="1"/>
  <c r="B17" i="1" s="1"/>
  <c r="F17" i="1" l="1"/>
  <c r="E17" i="1"/>
  <c r="F18" i="1" l="1"/>
  <c r="B19" i="1" s="1"/>
  <c r="B18" i="1"/>
  <c r="E18" i="1" s="1"/>
  <c r="H17" i="1" s="1"/>
  <c r="E19" i="1" l="1"/>
  <c r="F19" i="1"/>
  <c r="F20" i="1" l="1"/>
  <c r="B21" i="1" s="1"/>
  <c r="B20" i="1"/>
  <c r="E20" i="1" s="1"/>
  <c r="H19" i="1"/>
  <c r="F21" i="1" l="1"/>
  <c r="E21" i="1"/>
  <c r="F22" i="1" l="1"/>
  <c r="B23" i="1" s="1"/>
  <c r="B22" i="1"/>
  <c r="E22" i="1" s="1"/>
  <c r="H21" i="1" s="1"/>
  <c r="E23" i="1" l="1"/>
  <c r="F23" i="1"/>
  <c r="B24" i="1" l="1"/>
  <c r="E24" i="1" s="1"/>
  <c r="F24" i="1"/>
  <c r="B25" i="1" s="1"/>
  <c r="H23" i="1"/>
  <c r="F25" i="1" l="1"/>
  <c r="E25" i="1"/>
  <c r="B26" i="1" l="1"/>
  <c r="E26" i="1" s="1"/>
  <c r="H25" i="1" s="1"/>
  <c r="F26" i="1"/>
  <c r="B27" i="1" s="1"/>
  <c r="F27" i="1" l="1"/>
  <c r="E27" i="1"/>
  <c r="F28" i="1" l="1"/>
  <c r="B29" i="1" s="1"/>
  <c r="B28" i="1"/>
  <c r="E28" i="1" s="1"/>
  <c r="H27" i="1" s="1"/>
  <c r="F29" i="1" l="1"/>
  <c r="E29" i="1"/>
  <c r="F30" i="1" l="1"/>
  <c r="B31" i="1" s="1"/>
  <c r="B30" i="1"/>
  <c r="E30" i="1" s="1"/>
  <c r="H29" i="1" s="1"/>
  <c r="E31" i="1" l="1"/>
  <c r="F31" i="1"/>
  <c r="B32" i="1" l="1"/>
  <c r="E32" i="1" s="1"/>
  <c r="F32" i="1"/>
  <c r="B33" i="1" s="1"/>
  <c r="H31" i="1"/>
  <c r="F33" i="1" l="1"/>
  <c r="E33" i="1"/>
  <c r="B34" i="1" l="1"/>
  <c r="E34" i="1" s="1"/>
  <c r="H33" i="1" s="1"/>
  <c r="F34" i="1"/>
  <c r="B35" i="1" s="1"/>
  <c r="E35" i="1" l="1"/>
  <c r="F35" i="1"/>
  <c r="B36" i="1" l="1"/>
  <c r="F36" i="1"/>
  <c r="H35" i="1"/>
  <c r="H37" i="1" s="1"/>
  <c r="E37" i="1"/>
</calcChain>
</file>

<file path=xl/sharedStrings.xml><?xml version="1.0" encoding="utf-8"?>
<sst xmlns="http://schemas.openxmlformats.org/spreadsheetml/2006/main" count="16" uniqueCount="16">
  <si>
    <t>North Carolina State University at Raleigh</t>
  </si>
  <si>
    <t>interest paid April / October</t>
  </si>
  <si>
    <t>General Revenue, Series 2017</t>
  </si>
  <si>
    <t>bond principal due 10/1</t>
  </si>
  <si>
    <t>TOTAL</t>
  </si>
  <si>
    <t>Orig Issue Amount</t>
  </si>
  <si>
    <t>Fiscal Year Totals</t>
  </si>
  <si>
    <t>Pmt Date</t>
  </si>
  <si>
    <t>Beg Balance</t>
  </si>
  <si>
    <t>Interest Rate</t>
  </si>
  <si>
    <t>Princ Pmt</t>
  </si>
  <si>
    <t>Int Pmt</t>
  </si>
  <si>
    <t>Ending Balance</t>
  </si>
  <si>
    <t>Principal</t>
  </si>
  <si>
    <t>Interest</t>
  </si>
  <si>
    <t>wgtd cpn June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</si>
</sst>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.0000_);_(* \(#,##0.0000\);_(* &quot;-&quot;??_);_(@_)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0" xfId="0" applyFill="1"/>
    <xf numFmtId="0" fontId="1" fillId="0" borderId="0" xfId="0" applyFont="1"/>
    <xf numFmtId="0" fontId="1" fillId="0" borderId="0" xfId="0" applyFont="1" applyFill="1" applyBorder="1"/>
    <xf numFmtId="164" fontId="1" fillId="0" borderId="0" xfId="2" applyNumberFormat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43" fontId="1" fillId="0" borderId="0" xfId="1" applyFill="1" applyBorder="1"/>
    <xf numFmtId="0" fontId="0" fillId="0" borderId="5" xfId="0" applyBorder="1" applyAlignment="1">
      <alignment wrapText="1"/>
    </xf>
    <xf numFmtId="0" fontId="1" fillId="0" borderId="5" xfId="0" applyFont="1" applyBorder="1" applyAlignment="1">
      <alignment wrapText="1"/>
    </xf>
    <xf numFmtId="0" fontId="0" fillId="3" borderId="0" xfId="0" applyFill="1" applyAlignment="1">
      <alignment wrapText="1"/>
    </xf>
    <xf numFmtId="14" fontId="1" fillId="0" borderId="0" xfId="1" applyNumberFormat="1" applyFont="1"/>
    <xf numFmtId="43" fontId="1" fillId="0" borderId="0" xfId="0" applyNumberFormat="1" applyFont="1"/>
    <xf numFmtId="10" fontId="1" fillId="0" borderId="0" xfId="2" applyNumberFormat="1"/>
    <xf numFmtId="43" fontId="1" fillId="0" borderId="0" xfId="1" applyBorder="1"/>
    <xf numFmtId="43" fontId="0" fillId="0" borderId="0" xfId="0" applyNumberFormat="1"/>
    <xf numFmtId="0" fontId="0" fillId="0" borderId="0" xfId="0" applyAlignment="1">
      <alignment wrapText="1"/>
    </xf>
    <xf numFmtId="14" fontId="0" fillId="0" borderId="5" xfId="0" applyNumberFormat="1" applyBorder="1"/>
    <xf numFmtId="43" fontId="2" fillId="0" borderId="5" xfId="0" applyNumberFormat="1" applyFont="1" applyBorder="1"/>
    <xf numFmtId="10" fontId="1" fillId="0" borderId="5" xfId="2" applyNumberFormat="1" applyBorder="1"/>
    <xf numFmtId="43" fontId="1" fillId="0" borderId="5" xfId="1" applyBorder="1"/>
    <xf numFmtId="43" fontId="0" fillId="0" borderId="5" xfId="0" applyNumberFormat="1" applyBorder="1"/>
    <xf numFmtId="43" fontId="1" fillId="0" borderId="5" xfId="0" applyNumberFormat="1" applyFont="1" applyBorder="1"/>
    <xf numFmtId="10" fontId="1" fillId="0" borderId="0" xfId="2" applyNumberFormat="1" applyFont="1" applyAlignment="1">
      <alignment horizontal="right"/>
    </xf>
    <xf numFmtId="10" fontId="1" fillId="0" borderId="0" xfId="2" applyNumberFormat="1" applyFont="1"/>
    <xf numFmtId="43" fontId="1" fillId="0" borderId="0" xfId="1" applyNumberFormat="1" applyBorder="1"/>
    <xf numFmtId="0" fontId="0" fillId="0" borderId="0" xfId="0" applyFill="1"/>
    <xf numFmtId="14" fontId="0" fillId="0" borderId="0" xfId="0" applyNumberFormat="1" applyFill="1" applyBorder="1"/>
    <xf numFmtId="10" fontId="1" fillId="0" borderId="0" xfId="2" applyNumberFormat="1" applyFill="1"/>
    <xf numFmtId="43" fontId="0" fillId="0" borderId="7" xfId="0" applyNumberFormat="1" applyFill="1" applyBorder="1"/>
    <xf numFmtId="43" fontId="0" fillId="0" borderId="8" xfId="0" applyNumberFormat="1" applyFill="1" applyBorder="1"/>
    <xf numFmtId="0" fontId="0" fillId="0" borderId="0" xfId="0" applyFill="1" applyBorder="1"/>
    <xf numFmtId="43" fontId="0" fillId="0" borderId="0" xfId="0" applyNumberFormat="1" applyFill="1"/>
    <xf numFmtId="43" fontId="0" fillId="0" borderId="0" xfId="1" applyFont="1" applyFill="1" applyBorder="1"/>
    <xf numFmtId="43" fontId="1" fillId="0" borderId="5" xfId="1" applyFill="1" applyBorder="1"/>
    <xf numFmtId="43" fontId="0" fillId="0" borderId="7" xfId="1" applyFont="1" applyFill="1" applyBorder="1"/>
    <xf numFmtId="43" fontId="0" fillId="0" borderId="0" xfId="1" applyFont="1" applyFill="1"/>
    <xf numFmtId="165" fontId="0" fillId="0" borderId="0" xfId="0" applyNumberFormat="1" applyFill="1"/>
    <xf numFmtId="0" fontId="1" fillId="0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3"/>
  <sheetViews>
    <sheetView tabSelected="1" zoomScaleNormal="100" workbookViewId="0">
      <selection activeCell="E44" sqref="E44"/>
    </sheetView>
  </sheetViews>
  <sheetFormatPr defaultRowHeight="12.75" x14ac:dyDescent="0.2"/>
  <cols>
    <col min="1" max="1" width="10.140625" customWidth="1"/>
    <col min="2" max="2" width="16.42578125" customWidth="1"/>
    <col min="3" max="3" width="12.7109375" bestFit="1" customWidth="1"/>
    <col min="4" max="4" width="15.5703125" style="1" customWidth="1"/>
    <col min="5" max="5" width="15.5703125" bestFit="1" customWidth="1"/>
    <col min="6" max="6" width="24.140625" bestFit="1" customWidth="1"/>
    <col min="7" max="7" width="16" customWidth="1"/>
    <col min="8" max="8" width="15" bestFit="1" customWidth="1"/>
    <col min="9" max="9" width="2.7109375" style="5" customWidth="1"/>
  </cols>
  <sheetData>
    <row r="1" spans="1:9" x14ac:dyDescent="0.2">
      <c r="A1" t="s">
        <v>0</v>
      </c>
      <c r="F1" s="2" t="s">
        <v>1</v>
      </c>
      <c r="G1" s="3"/>
      <c r="H1" s="4"/>
    </row>
    <row r="2" spans="1:9" x14ac:dyDescent="0.2">
      <c r="A2" s="6" t="s">
        <v>2</v>
      </c>
      <c r="D2" s="7"/>
      <c r="E2" s="8"/>
      <c r="F2" s="9" t="s">
        <v>3</v>
      </c>
      <c r="G2" s="10"/>
      <c r="H2" s="11"/>
    </row>
    <row r="3" spans="1:9" x14ac:dyDescent="0.2">
      <c r="E3" s="8"/>
    </row>
    <row r="4" spans="1:9" x14ac:dyDescent="0.2">
      <c r="A4" t="s">
        <v>4</v>
      </c>
      <c r="B4" t="s">
        <v>5</v>
      </c>
      <c r="D4" s="12">
        <v>50438952</v>
      </c>
      <c r="G4" t="s">
        <v>6</v>
      </c>
    </row>
    <row r="5" spans="1:9" x14ac:dyDescent="0.2">
      <c r="A5" s="13" t="s">
        <v>7</v>
      </c>
      <c r="B5" s="13" t="s">
        <v>8</v>
      </c>
      <c r="C5" s="14" t="s">
        <v>9</v>
      </c>
      <c r="D5" s="13" t="s">
        <v>10</v>
      </c>
      <c r="E5" s="13" t="s">
        <v>11</v>
      </c>
      <c r="F5" s="13" t="s">
        <v>12</v>
      </c>
      <c r="G5" s="13" t="s">
        <v>13</v>
      </c>
      <c r="H5" s="13" t="s">
        <v>14</v>
      </c>
      <c r="I5" s="15"/>
    </row>
    <row r="6" spans="1:9" s="21" customFormat="1" x14ac:dyDescent="0.2">
      <c r="A6" s="16"/>
      <c r="B6" s="17">
        <f>+D4</f>
        <v>50438952</v>
      </c>
      <c r="C6" s="18"/>
      <c r="D6" s="19"/>
      <c r="E6" s="19"/>
      <c r="F6" s="20">
        <f>+B6-D6</f>
        <v>50438952</v>
      </c>
      <c r="G6" s="20"/>
      <c r="H6" s="20"/>
      <c r="I6" s="5"/>
    </row>
    <row r="7" spans="1:9" x14ac:dyDescent="0.2">
      <c r="A7" s="16">
        <v>43009</v>
      </c>
      <c r="B7" s="20">
        <f>+F6</f>
        <v>50438952</v>
      </c>
      <c r="C7" s="18">
        <v>2.58E-2</v>
      </c>
      <c r="D7" s="19">
        <v>4095636</v>
      </c>
      <c r="E7" s="19">
        <f>+D4*C7/360*197</f>
        <v>712113.93732000003</v>
      </c>
      <c r="F7" s="20">
        <f>+B7-D7</f>
        <v>46343316</v>
      </c>
      <c r="G7" s="20">
        <f>+D7+D8</f>
        <v>4095636</v>
      </c>
      <c r="H7" s="20">
        <f>+E7+E8</f>
        <v>1309942.7137199999</v>
      </c>
    </row>
    <row r="8" spans="1:9" x14ac:dyDescent="0.2">
      <c r="A8" s="22">
        <v>43191</v>
      </c>
      <c r="B8" s="23">
        <f t="shared" ref="B8:B36" si="0">+F7</f>
        <v>46343316</v>
      </c>
      <c r="C8" s="24"/>
      <c r="D8" s="25"/>
      <c r="E8" s="25">
        <f>+B8*C7/2</f>
        <v>597828.77639999997</v>
      </c>
      <c r="F8" s="26">
        <f>+F7</f>
        <v>46343316</v>
      </c>
      <c r="G8" s="26"/>
      <c r="H8" s="26"/>
    </row>
    <row r="9" spans="1:9" x14ac:dyDescent="0.2">
      <c r="A9" s="16">
        <v>43374</v>
      </c>
      <c r="B9" s="20">
        <f t="shared" si="0"/>
        <v>46343316</v>
      </c>
      <c r="C9" s="18">
        <f>+C7</f>
        <v>2.58E-2</v>
      </c>
      <c r="D9" s="19">
        <v>4261019</v>
      </c>
      <c r="E9" s="19">
        <f>+B9*C9/2</f>
        <v>597828.77639999997</v>
      </c>
      <c r="F9" s="20">
        <f>+B9-D9-D8</f>
        <v>42082297</v>
      </c>
      <c r="G9" s="20">
        <f>+D9+D10</f>
        <v>4261019</v>
      </c>
      <c r="H9" s="20">
        <f>+E9+E10</f>
        <v>1140690.4076999999</v>
      </c>
    </row>
    <row r="10" spans="1:9" x14ac:dyDescent="0.2">
      <c r="A10" s="22">
        <v>43556</v>
      </c>
      <c r="B10" s="27">
        <f t="shared" si="0"/>
        <v>42082297</v>
      </c>
      <c r="C10" s="24"/>
      <c r="D10" s="25"/>
      <c r="E10" s="25">
        <f>+B10*C9/2</f>
        <v>542861.63130000001</v>
      </c>
      <c r="F10" s="26">
        <f>+F9</f>
        <v>42082297</v>
      </c>
      <c r="G10" s="26"/>
      <c r="H10" s="26"/>
    </row>
    <row r="11" spans="1:9" x14ac:dyDescent="0.2">
      <c r="A11" s="16">
        <v>43739</v>
      </c>
      <c r="B11" s="20">
        <f t="shared" si="0"/>
        <v>42082297</v>
      </c>
      <c r="C11" s="28">
        <f>+C9</f>
        <v>2.58E-2</v>
      </c>
      <c r="D11" s="19">
        <v>4368469</v>
      </c>
      <c r="E11" s="19">
        <f>+B11*C11/2</f>
        <v>542861.63130000001</v>
      </c>
      <c r="F11" s="20">
        <f>+B11-D11-D10</f>
        <v>37713828</v>
      </c>
      <c r="G11" s="20">
        <f>+D11+D12</f>
        <v>4368469</v>
      </c>
      <c r="H11" s="20">
        <f>+E11+E12</f>
        <v>1029370.0125</v>
      </c>
    </row>
    <row r="12" spans="1:9" x14ac:dyDescent="0.2">
      <c r="A12" s="22">
        <v>43922</v>
      </c>
      <c r="B12" s="27">
        <f t="shared" si="0"/>
        <v>37713828</v>
      </c>
      <c r="C12" s="24"/>
      <c r="D12" s="25"/>
      <c r="E12" s="25">
        <f>+B12*C11/2</f>
        <v>486508.3812</v>
      </c>
      <c r="F12" s="26">
        <f>+F11</f>
        <v>37713828</v>
      </c>
      <c r="G12" s="26"/>
      <c r="H12" s="26"/>
    </row>
    <row r="13" spans="1:9" x14ac:dyDescent="0.2">
      <c r="A13" s="16">
        <v>44105</v>
      </c>
      <c r="B13" s="20">
        <f t="shared" si="0"/>
        <v>37713828</v>
      </c>
      <c r="C13" s="28">
        <f>+C11</f>
        <v>2.58E-2</v>
      </c>
      <c r="D13" s="19">
        <v>4296318</v>
      </c>
      <c r="E13" s="19">
        <f>+B13*C13/2</f>
        <v>486508.3812</v>
      </c>
      <c r="F13" s="20">
        <f>+B13-D13-D12</f>
        <v>33417510</v>
      </c>
      <c r="G13" s="20">
        <f>+D13+D14</f>
        <v>4296318</v>
      </c>
      <c r="H13" s="20">
        <f>+E13+E14</f>
        <v>917594.26020000002</v>
      </c>
    </row>
    <row r="14" spans="1:9" x14ac:dyDescent="0.2">
      <c r="A14" s="22">
        <v>44287</v>
      </c>
      <c r="B14" s="27">
        <f t="shared" si="0"/>
        <v>33417510</v>
      </c>
      <c r="C14" s="24"/>
      <c r="D14" s="25"/>
      <c r="E14" s="25">
        <f>+B14*C13/2</f>
        <v>431085.87900000002</v>
      </c>
      <c r="F14" s="26">
        <f>+F13</f>
        <v>33417510</v>
      </c>
      <c r="G14" s="26"/>
      <c r="H14" s="26"/>
    </row>
    <row r="15" spans="1:9" x14ac:dyDescent="0.2">
      <c r="A15" s="16">
        <v>44470</v>
      </c>
      <c r="B15" s="20">
        <f t="shared" si="0"/>
        <v>33417510</v>
      </c>
      <c r="C15" s="28">
        <f>+C13</f>
        <v>2.58E-2</v>
      </c>
      <c r="D15" s="19">
        <v>4408612</v>
      </c>
      <c r="E15" s="19">
        <f>+B15*C15/2</f>
        <v>431085.87900000002</v>
      </c>
      <c r="F15" s="20">
        <f>+B15-D15-D14</f>
        <v>29008898</v>
      </c>
      <c r="G15" s="20">
        <f>+D15+D16</f>
        <v>4408612</v>
      </c>
      <c r="H15" s="20">
        <f>+E15+E16</f>
        <v>805300.66320000007</v>
      </c>
    </row>
    <row r="16" spans="1:9" x14ac:dyDescent="0.2">
      <c r="A16" s="22">
        <v>44652</v>
      </c>
      <c r="B16" s="26">
        <f t="shared" si="0"/>
        <v>29008898</v>
      </c>
      <c r="C16" s="24"/>
      <c r="D16" s="25"/>
      <c r="E16" s="25">
        <f>+B16*C15/2</f>
        <v>374214.78419999999</v>
      </c>
      <c r="F16" s="26">
        <f>+F15</f>
        <v>29008898</v>
      </c>
      <c r="G16" s="26"/>
      <c r="H16" s="26"/>
    </row>
    <row r="17" spans="1:8" x14ac:dyDescent="0.2">
      <c r="A17" s="16">
        <v>44835</v>
      </c>
      <c r="B17" s="20">
        <f t="shared" si="0"/>
        <v>29008898</v>
      </c>
      <c r="C17" s="28">
        <f>+C15</f>
        <v>2.58E-2</v>
      </c>
      <c r="D17" s="19">
        <v>4523840</v>
      </c>
      <c r="E17" s="19">
        <f>+B17*C17/2</f>
        <v>374214.78419999999</v>
      </c>
      <c r="F17" s="20">
        <f>+B17-D17-D16</f>
        <v>24485058</v>
      </c>
      <c r="G17" s="20">
        <f>+D17+D18</f>
        <v>4523840</v>
      </c>
      <c r="H17" s="20">
        <f>+E17+E18</f>
        <v>690072.03239999991</v>
      </c>
    </row>
    <row r="18" spans="1:8" x14ac:dyDescent="0.2">
      <c r="A18" s="22">
        <v>45017</v>
      </c>
      <c r="B18" s="26">
        <f t="shared" si="0"/>
        <v>24485058</v>
      </c>
      <c r="C18" s="24"/>
      <c r="D18" s="25"/>
      <c r="E18" s="25">
        <f>+B18*C17/2</f>
        <v>315857.24819999997</v>
      </c>
      <c r="F18" s="26">
        <f>+F17</f>
        <v>24485058</v>
      </c>
      <c r="G18" s="26"/>
      <c r="H18" s="26"/>
    </row>
    <row r="19" spans="1:8" x14ac:dyDescent="0.2">
      <c r="A19" s="16">
        <v>45200</v>
      </c>
      <c r="B19" s="20">
        <f t="shared" si="0"/>
        <v>24485058</v>
      </c>
      <c r="C19" s="18">
        <f>+C17</f>
        <v>2.58E-2</v>
      </c>
      <c r="D19" s="19">
        <v>3629012</v>
      </c>
      <c r="E19" s="19">
        <f>+B19*C19/2</f>
        <v>315857.24819999997</v>
      </c>
      <c r="F19" s="20">
        <f>+B19-D19-D18</f>
        <v>20856046</v>
      </c>
      <c r="G19" s="20">
        <f>+D19+D20</f>
        <v>3629012</v>
      </c>
      <c r="H19" s="20">
        <f>+E19+E20</f>
        <v>584900.24159999995</v>
      </c>
    </row>
    <row r="20" spans="1:8" x14ac:dyDescent="0.2">
      <c r="A20" s="22">
        <v>45383</v>
      </c>
      <c r="B20" s="26">
        <f t="shared" si="0"/>
        <v>20856046</v>
      </c>
      <c r="C20" s="24"/>
      <c r="D20" s="25"/>
      <c r="E20" s="25">
        <f>+B20*C19/2</f>
        <v>269042.99339999998</v>
      </c>
      <c r="F20" s="26">
        <f>+F19</f>
        <v>20856046</v>
      </c>
      <c r="G20" s="26"/>
      <c r="H20" s="26"/>
    </row>
    <row r="21" spans="1:8" x14ac:dyDescent="0.2">
      <c r="A21" s="16">
        <v>45566</v>
      </c>
      <c r="B21" s="20">
        <f t="shared" si="0"/>
        <v>20856046</v>
      </c>
      <c r="C21" s="29">
        <f>+C19</f>
        <v>2.58E-2</v>
      </c>
      <c r="D21" s="19">
        <v>3419944</v>
      </c>
      <c r="E21" s="19">
        <f>+B21*C21/2</f>
        <v>269042.99339999998</v>
      </c>
      <c r="F21" s="20">
        <f>+B21-D21-D20</f>
        <v>17436102</v>
      </c>
      <c r="G21" s="20">
        <f>+D21+D22</f>
        <v>3419944</v>
      </c>
      <c r="H21" s="20">
        <f>+E21+E22</f>
        <v>493968.70919999998</v>
      </c>
    </row>
    <row r="22" spans="1:8" x14ac:dyDescent="0.2">
      <c r="A22" s="22">
        <v>45748</v>
      </c>
      <c r="B22" s="26">
        <f t="shared" si="0"/>
        <v>17436102</v>
      </c>
      <c r="C22" s="24"/>
      <c r="D22" s="25"/>
      <c r="E22" s="25">
        <f>+B22*C21/2</f>
        <v>224925.71580000001</v>
      </c>
      <c r="F22" s="26">
        <f>+F21</f>
        <v>17436102</v>
      </c>
      <c r="G22" s="26"/>
      <c r="H22" s="26"/>
    </row>
    <row r="23" spans="1:8" x14ac:dyDescent="0.2">
      <c r="A23" s="16">
        <v>45931</v>
      </c>
      <c r="B23" s="20">
        <f t="shared" si="0"/>
        <v>17436102</v>
      </c>
      <c r="C23" s="18">
        <f>+C21</f>
        <v>2.58E-2</v>
      </c>
      <c r="D23" s="19">
        <v>3358417</v>
      </c>
      <c r="E23" s="19">
        <f>+B23*C23/2</f>
        <v>224925.71580000001</v>
      </c>
      <c r="F23" s="20">
        <f>+B23-D23-D22</f>
        <v>14077685</v>
      </c>
      <c r="G23" s="20">
        <f>+D23+D24</f>
        <v>3358417</v>
      </c>
      <c r="H23" s="20">
        <f>+E23+E24</f>
        <v>406527.85230000003</v>
      </c>
    </row>
    <row r="24" spans="1:8" x14ac:dyDescent="0.2">
      <c r="A24" s="22">
        <v>46113</v>
      </c>
      <c r="B24" s="26">
        <f t="shared" si="0"/>
        <v>14077685</v>
      </c>
      <c r="C24" s="24"/>
      <c r="D24" s="25"/>
      <c r="E24" s="25">
        <f>+B24*C23/2</f>
        <v>181602.13649999999</v>
      </c>
      <c r="F24" s="26">
        <f>+F23</f>
        <v>14077685</v>
      </c>
      <c r="G24" s="26"/>
      <c r="H24" s="26"/>
    </row>
    <row r="25" spans="1:8" x14ac:dyDescent="0.2">
      <c r="A25" s="16">
        <v>46296</v>
      </c>
      <c r="B25" s="20">
        <f t="shared" si="0"/>
        <v>14077685</v>
      </c>
      <c r="C25" s="18">
        <f>+C23</f>
        <v>2.58E-2</v>
      </c>
      <c r="D25" s="19">
        <v>2477845</v>
      </c>
      <c r="E25" s="19">
        <f>+B25*C25/2</f>
        <v>181602.13649999999</v>
      </c>
      <c r="F25" s="20">
        <f>+B25-D25-D24</f>
        <v>11599840</v>
      </c>
      <c r="G25" s="20">
        <f>+D25+D26</f>
        <v>2477845</v>
      </c>
      <c r="H25" s="20">
        <f>+E25+E26</f>
        <v>331240.07250000001</v>
      </c>
    </row>
    <row r="26" spans="1:8" x14ac:dyDescent="0.2">
      <c r="A26" s="22">
        <v>46478</v>
      </c>
      <c r="B26" s="26">
        <f t="shared" si="0"/>
        <v>11599840</v>
      </c>
      <c r="C26" s="24"/>
      <c r="D26" s="25"/>
      <c r="E26" s="25">
        <f>+B26*C25/2</f>
        <v>149637.93599999999</v>
      </c>
      <c r="F26" s="26">
        <f>+F25</f>
        <v>11599840</v>
      </c>
      <c r="G26" s="26"/>
      <c r="H26" s="26"/>
    </row>
    <row r="27" spans="1:8" x14ac:dyDescent="0.2">
      <c r="A27" s="16">
        <v>46661</v>
      </c>
      <c r="B27" s="20">
        <f t="shared" si="0"/>
        <v>11599840</v>
      </c>
      <c r="C27" s="29">
        <f>+C25</f>
        <v>2.58E-2</v>
      </c>
      <c r="D27" s="30">
        <v>2542608</v>
      </c>
      <c r="E27" s="19">
        <f>+B27*C27/2</f>
        <v>149637.93599999999</v>
      </c>
      <c r="F27" s="20">
        <f>+B27-D27-D26</f>
        <v>9057232</v>
      </c>
      <c r="G27" s="20">
        <f>+D27+D28</f>
        <v>2542608</v>
      </c>
      <c r="H27" s="20">
        <f>+E27+E28</f>
        <v>266476.22879999998</v>
      </c>
    </row>
    <row r="28" spans="1:8" x14ac:dyDescent="0.2">
      <c r="A28" s="22">
        <v>46844</v>
      </c>
      <c r="B28" s="26">
        <f t="shared" si="0"/>
        <v>9057232</v>
      </c>
      <c r="C28" s="24"/>
      <c r="D28" s="25"/>
      <c r="E28" s="25">
        <f>+B28*C27/2</f>
        <v>116838.2928</v>
      </c>
      <c r="F28" s="26">
        <f>+F27</f>
        <v>9057232</v>
      </c>
      <c r="G28" s="26"/>
      <c r="H28" s="26"/>
    </row>
    <row r="29" spans="1:8" x14ac:dyDescent="0.2">
      <c r="A29" s="16">
        <v>47027</v>
      </c>
      <c r="B29" s="20">
        <f t="shared" si="0"/>
        <v>9057232</v>
      </c>
      <c r="C29" s="18">
        <f>+C27</f>
        <v>2.58E-2</v>
      </c>
      <c r="D29" s="19">
        <v>2609065</v>
      </c>
      <c r="E29" s="19">
        <f>+B29*C29/2</f>
        <v>116838.2928</v>
      </c>
      <c r="F29" s="20">
        <f>+B29-D29-D28</f>
        <v>6448167</v>
      </c>
      <c r="G29" s="20">
        <f>+D29+D30</f>
        <v>2609065</v>
      </c>
      <c r="H29" s="20">
        <f>+E29+E30</f>
        <v>200019.6471</v>
      </c>
    </row>
    <row r="30" spans="1:8" x14ac:dyDescent="0.2">
      <c r="A30" s="22">
        <v>47209</v>
      </c>
      <c r="B30" s="26">
        <f t="shared" si="0"/>
        <v>6448167</v>
      </c>
      <c r="C30" s="24"/>
      <c r="D30" s="25"/>
      <c r="E30" s="25">
        <f>+B30*C29/2</f>
        <v>83181.354300000006</v>
      </c>
      <c r="F30" s="26">
        <f>+F29</f>
        <v>6448167</v>
      </c>
      <c r="G30" s="26"/>
      <c r="H30" s="26"/>
    </row>
    <row r="31" spans="1:8" x14ac:dyDescent="0.2">
      <c r="A31" s="16">
        <v>47392</v>
      </c>
      <c r="B31" s="20">
        <f t="shared" si="0"/>
        <v>6448167</v>
      </c>
      <c r="C31" s="18">
        <f>+C29</f>
        <v>2.58E-2</v>
      </c>
      <c r="D31" s="19">
        <v>2094176</v>
      </c>
      <c r="E31" s="19">
        <f>+B31*C31/2</f>
        <v>83181.354300000006</v>
      </c>
      <c r="F31" s="20">
        <f t="shared" ref="F31" si="1">+B31-D31-D30</f>
        <v>4353991</v>
      </c>
      <c r="G31" s="20">
        <f t="shared" ref="G31:H31" si="2">+D31+D32</f>
        <v>2094176</v>
      </c>
      <c r="H31" s="20">
        <f t="shared" si="2"/>
        <v>139347.8382</v>
      </c>
    </row>
    <row r="32" spans="1:8" x14ac:dyDescent="0.2">
      <c r="A32" s="22">
        <v>47574</v>
      </c>
      <c r="B32" s="26">
        <f t="shared" si="0"/>
        <v>4353991</v>
      </c>
      <c r="C32" s="24"/>
      <c r="D32" s="25"/>
      <c r="E32" s="25">
        <f>+B32*C31/2</f>
        <v>56166.483899999999</v>
      </c>
      <c r="F32" s="26">
        <f t="shared" ref="F32" si="3">+F31</f>
        <v>4353991</v>
      </c>
      <c r="G32" s="26"/>
      <c r="H32" s="26"/>
    </row>
    <row r="33" spans="1:26" x14ac:dyDescent="0.2">
      <c r="A33" s="16">
        <v>47757</v>
      </c>
      <c r="B33" s="20">
        <f t="shared" si="0"/>
        <v>4353991</v>
      </c>
      <c r="C33" s="18">
        <f>+C31</f>
        <v>2.58E-2</v>
      </c>
      <c r="D33" s="19">
        <v>2148912</v>
      </c>
      <c r="E33" s="19">
        <f>+B33*C33/2</f>
        <v>56166.483899999999</v>
      </c>
      <c r="F33" s="20">
        <f t="shared" ref="F33" si="4">+B33-D33-D32</f>
        <v>2205079</v>
      </c>
      <c r="G33" s="20">
        <f t="shared" ref="G33:H33" si="5">+D33+D34</f>
        <v>2148912</v>
      </c>
      <c r="H33" s="20">
        <f t="shared" si="5"/>
        <v>84612.002999999997</v>
      </c>
    </row>
    <row r="34" spans="1:26" x14ac:dyDescent="0.2">
      <c r="A34" s="22">
        <v>47939</v>
      </c>
      <c r="B34" s="26">
        <f t="shared" si="0"/>
        <v>2205079</v>
      </c>
      <c r="C34" s="24"/>
      <c r="D34" s="25"/>
      <c r="E34" s="25">
        <f>+B34*C33/2</f>
        <v>28445.519100000001</v>
      </c>
      <c r="F34" s="26">
        <f t="shared" ref="F34" si="6">+F33</f>
        <v>2205079</v>
      </c>
      <c r="G34" s="26"/>
      <c r="H34" s="26"/>
    </row>
    <row r="35" spans="1:26" x14ac:dyDescent="0.2">
      <c r="A35" s="16">
        <v>48122</v>
      </c>
      <c r="B35" s="20">
        <f t="shared" si="0"/>
        <v>2205079</v>
      </c>
      <c r="C35" s="18">
        <f>+C33</f>
        <v>2.58E-2</v>
      </c>
      <c r="D35" s="19">
        <v>2205079</v>
      </c>
      <c r="E35" s="19">
        <f>+B35*C35/2</f>
        <v>28445.519100000001</v>
      </c>
      <c r="F35" s="20">
        <f t="shared" ref="F35" si="7">+B35-D35-D34</f>
        <v>0</v>
      </c>
      <c r="G35" s="20">
        <f t="shared" ref="G35:H35" si="8">+D35+D36</f>
        <v>2205079</v>
      </c>
      <c r="H35" s="20">
        <f t="shared" si="8"/>
        <v>28445.519100000001</v>
      </c>
    </row>
    <row r="36" spans="1:26" s="31" customFormat="1" x14ac:dyDescent="0.2">
      <c r="A36" s="22"/>
      <c r="B36" s="26">
        <f t="shared" si="0"/>
        <v>0</v>
      </c>
      <c r="C36" s="24"/>
      <c r="D36" s="25"/>
      <c r="E36" s="25"/>
      <c r="F36" s="26">
        <f t="shared" ref="F36" si="9">+F35</f>
        <v>0</v>
      </c>
      <c r="G36" s="26"/>
      <c r="H36" s="26"/>
      <c r="I36" s="5"/>
    </row>
    <row r="37" spans="1:26" ht="13.5" thickBot="1" x14ac:dyDescent="0.25">
      <c r="A37" s="32"/>
      <c r="B37" s="31"/>
      <c r="C37" s="33"/>
      <c r="D37" s="34">
        <f>SUM(D6:D36)</f>
        <v>50438952</v>
      </c>
      <c r="E37" s="35">
        <f>SUM(E6:E36)</f>
        <v>8428508.2015199997</v>
      </c>
      <c r="F37" s="31"/>
      <c r="G37" s="35">
        <f>SUM(G6:G36)</f>
        <v>50438952</v>
      </c>
      <c r="H37" s="35">
        <f>SUM(H6:H36)</f>
        <v>8428508.2015199997</v>
      </c>
    </row>
    <row r="38" spans="1:26" ht="13.5" thickTop="1" x14ac:dyDescent="0.2">
      <c r="A38" s="31"/>
      <c r="B38" s="31"/>
      <c r="C38" s="31"/>
      <c r="D38" s="36"/>
      <c r="E38" s="31"/>
      <c r="F38" s="31"/>
      <c r="G38" s="37"/>
      <c r="H38" s="37"/>
    </row>
    <row r="40" spans="1:26" s="5" customFormat="1" x14ac:dyDescent="0.2">
      <c r="A40" s="31"/>
      <c r="B40" s="38">
        <v>46343316</v>
      </c>
      <c r="C40" s="36">
        <v>2.58E-2</v>
      </c>
      <c r="D40" s="12">
        <f t="shared" ref="D40:D41" si="10">+B40*C40</f>
        <v>1195657.5527999999</v>
      </c>
      <c r="E40" s="36"/>
      <c r="F40" s="31"/>
      <c r="G40" s="31"/>
      <c r="H40" s="31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 s="5" customFormat="1" x14ac:dyDescent="0.2">
      <c r="A41" s="31"/>
      <c r="B41" s="38"/>
      <c r="C41" s="36"/>
      <c r="D41" s="39">
        <f t="shared" si="10"/>
        <v>0</v>
      </c>
      <c r="E41" s="36"/>
      <c r="F41" s="31"/>
      <c r="G41" s="31"/>
      <c r="H41" s="3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26" s="5" customFormat="1" ht="13.5" thickBot="1" x14ac:dyDescent="0.25">
      <c r="A42" s="31"/>
      <c r="B42" s="40">
        <f>SUM(B40:B41)</f>
        <v>46343316</v>
      </c>
      <c r="C42" s="31"/>
      <c r="D42" s="40">
        <f>SUM(D40:D41)</f>
        <v>1195657.5527999999</v>
      </c>
      <c r="E42" s="31"/>
      <c r="F42" s="31"/>
      <c r="G42" s="31"/>
      <c r="H42" s="31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26" s="5" customFormat="1" ht="13.5" thickTop="1" x14ac:dyDescent="0.2">
      <c r="A43" s="31"/>
      <c r="B43" s="41"/>
      <c r="C43" s="31"/>
      <c r="D43" s="42">
        <f>+D42/B42</f>
        <v>2.58E-2</v>
      </c>
      <c r="E43" s="43" t="s">
        <v>15</v>
      </c>
      <c r="F43" s="31"/>
      <c r="G43" s="31"/>
      <c r="H43" s="31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</sheetData>
  <printOptions headings="1" gridLines="1"/>
  <pageMargins left="0.28999999999999998" right="0.75" top="0.69" bottom="0.67" header="0.5" footer="0.5"/>
  <pageSetup scale="75" orientation="portrait" horizontalDpi="4294967293" verticalDpi="4294967293" r:id="rId1"/>
  <headerFooter alignWithMargins="0">
    <oddFooter>&amp;L&amp;D &amp;T&amp;C&amp;F &amp;A&amp;R&amp;P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Rev 2017</vt:lpstr>
      <vt:lpstr>'General Rev 2017'!Print_Area</vt:lpstr>
    </vt:vector>
  </TitlesOfParts>
  <Company>North Carolina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Johnson</dc:creator>
  <cp:lastModifiedBy>Lori Johnson</cp:lastModifiedBy>
  <dcterms:created xsi:type="dcterms:W3CDTF">2018-06-22T16:58:59Z</dcterms:created>
  <dcterms:modified xsi:type="dcterms:W3CDTF">2018-06-22T16:59:25Z</dcterms:modified>
</cp:coreProperties>
</file>